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6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<sst xmlns="http://schemas.openxmlformats.org/spreadsheetml/2006/main" count="138" uniqueCount="91">
  <si>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</si>
  <si>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</si>
  <si>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</si>
  <si>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</si>
  <si>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</si>
  <si>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</si>
  <si>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</si>
  <si>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</si>
  <si>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</si>
  <si>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</si>
  <si>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Споразу- мения по чл.414з НПК</t>
  </si>
  <si>
    <t>Споразум. по чл.414к НПК , спог. по чл.21 ал. 3 НПК или чл.125 ГПК</t>
  </si>
  <si>
    <t>Върна-ти за доразследване</t>
  </si>
  <si>
    <t>По други причини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</si>
  <si>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</si>
  <si>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</si>
  <si>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</si>
  <si>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</si>
  <si>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</si>
  <si>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</si>
  <si>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</si>
  <si>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І инстанция</t>
  </si>
  <si>
    <t>Админи-стративни</t>
  </si>
  <si>
    <t xml:space="preserve"> дела</t>
  </si>
  <si>
    <t>Б</t>
  </si>
  <si>
    <t xml:space="preserve">Частни граждански дела </t>
  </si>
  <si>
    <t xml:space="preserve"> І инстанция</t>
  </si>
  <si>
    <t>В</t>
  </si>
  <si>
    <t>без жалби за бавност</t>
  </si>
  <si>
    <t xml:space="preserve">Разгледани </t>
  </si>
  <si>
    <t xml:space="preserve"> жалби</t>
  </si>
  <si>
    <t>Г</t>
  </si>
  <si>
    <t>за бавност</t>
  </si>
  <si>
    <t xml:space="preserve">Въззивни  </t>
  </si>
  <si>
    <t>граждански</t>
  </si>
  <si>
    <t>Д</t>
  </si>
  <si>
    <t xml:space="preserve">Частни граждански  </t>
  </si>
  <si>
    <t>Е</t>
  </si>
  <si>
    <t>ІІ инстанция</t>
  </si>
  <si>
    <t xml:space="preserve">Касационни по </t>
  </si>
  <si>
    <t>ЗСПЗЗ</t>
  </si>
  <si>
    <t>Ж</t>
  </si>
  <si>
    <t xml:space="preserve"> и ЗВГЗГФ</t>
  </si>
  <si>
    <t xml:space="preserve">НОХ </t>
  </si>
  <si>
    <t>З</t>
  </si>
  <si>
    <t xml:space="preserve">Частни           </t>
  </si>
  <si>
    <t>наказател- ни дела</t>
  </si>
  <si>
    <t>И</t>
  </si>
  <si>
    <t xml:space="preserve">Частни   </t>
  </si>
  <si>
    <t>x</t>
  </si>
  <si>
    <t>наказател - ни дела</t>
  </si>
  <si>
    <t>К</t>
  </si>
  <si>
    <t>разпити</t>
  </si>
  <si>
    <t xml:space="preserve">Въззивни </t>
  </si>
  <si>
    <t>наказател-ни</t>
  </si>
  <si>
    <t>Л</t>
  </si>
  <si>
    <t xml:space="preserve">Частни    </t>
  </si>
  <si>
    <t>наказател-ни дела</t>
  </si>
  <si>
    <t>М</t>
  </si>
  <si>
    <t xml:space="preserve">Касационни   </t>
  </si>
  <si>
    <t>и отмяна по</t>
  </si>
  <si>
    <t>Н</t>
  </si>
  <si>
    <t>чл.63 и 70 ЗАНН</t>
  </si>
  <si>
    <t xml:space="preserve">Фирмени </t>
  </si>
  <si>
    <t>П</t>
  </si>
  <si>
    <t>Р</t>
  </si>
  <si>
    <t>Общо дела</t>
  </si>
  <si>
    <t xml:space="preserve">Брой </t>
  </si>
  <si>
    <t xml:space="preserve">съдии </t>
  </si>
  <si>
    <t>С</t>
  </si>
  <si>
    <t>Решения по дела за несъстоятелност</t>
  </si>
  <si>
    <t xml:space="preserve">по щат </t>
  </si>
  <si>
    <t>чл.630</t>
  </si>
  <si>
    <t>чл.632</t>
  </si>
  <si>
    <t>чл.705</t>
  </si>
  <si>
    <t>чл.710</t>
  </si>
  <si>
    <t>чл.735</t>
  </si>
  <si>
    <t xml:space="preserve">Натова-     </t>
  </si>
  <si>
    <t>реност</t>
  </si>
  <si>
    <t>Т</t>
  </si>
  <si>
    <t xml:space="preserve">Отработени </t>
  </si>
  <si>
    <t>човекоме</t>
  </si>
  <si>
    <t>Ф</t>
  </si>
  <si>
    <t>сеци</t>
  </si>
  <si>
    <t xml:space="preserve">Действ. </t>
  </si>
  <si>
    <t>натова-</t>
  </si>
  <si>
    <t>Х</t>
  </si>
  <si>
    <t>Постановени решения за промени по фирмени дела</t>
  </si>
  <si>
    <t>СИЛИСТРА</t>
  </si>
  <si>
    <t>Годишен отчет за работата на Окръжен съд -</t>
  </si>
  <si>
    <t>за 2005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</si>
</sst>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Continuous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9" fontId="2" fillId="3" borderId="53" xfId="19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9" fontId="2" fillId="3" borderId="29" xfId="19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9" fontId="2" fillId="3" borderId="34" xfId="19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2" fillId="3" borderId="55" xfId="19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2" fontId="2" fillId="3" borderId="51" xfId="0" applyNumberFormat="1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9" fontId="2" fillId="0" borderId="53" xfId="19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9" fontId="2" fillId="0" borderId="55" xfId="1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9" fontId="2" fillId="0" borderId="29" xfId="19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9" fontId="2" fillId="3" borderId="14" xfId="19" applyFont="1" applyFill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Continuous" vertical="center" wrapText="1"/>
      <protection locked="0"/>
    </xf>
    <xf numFmtId="0" fontId="2" fillId="0" borderId="32" xfId="0" applyFont="1" applyBorder="1" applyAlignment="1" applyProtection="1">
      <alignment horizontal="centerContinuous" vertical="center" wrapText="1"/>
      <protection locked="0"/>
    </xf>
    <xf numFmtId="0" fontId="2" fillId="0" borderId="36" xfId="0" applyFont="1" applyBorder="1" applyAlignment="1" applyProtection="1">
      <alignment horizontal="centerContinuous" vertical="center" wrapText="1"/>
      <protection locked="0"/>
    </xf>
    <xf numFmtId="0" fontId="2" fillId="0" borderId="37" xfId="0" applyFont="1" applyBorder="1" applyAlignment="1" applyProtection="1">
      <alignment horizontal="centerContinuous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pane xSplit="2" ySplit="5" topLeftCell="O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" sqref="O2"/>
    </sheetView>
  </sheetViews>
  <sheetFormatPr defaultColWidth="9.140625" defaultRowHeight="12.75"/>
  <cols>
    <col min="1" max="1" width="8.8515625" style="0" customWidth="1"/>
    <col min="2" max="2" width="5.28125" style="0" customWidth="1"/>
    <col min="3" max="3" width="7.140625" style="0" customWidth="1"/>
    <col min="4" max="4" width="6.7109375" style="0" customWidth="1"/>
    <col min="5" max="5" width="9.00390625" style="0" customWidth="1"/>
    <col min="6" max="6" width="6.7109375" style="0" customWidth="1"/>
    <col min="7" max="7" width="7.00390625" style="0" customWidth="1"/>
    <col min="8" max="8" width="7.421875" style="0" customWidth="1"/>
    <col min="9" max="9" width="6.57421875" style="0" customWidth="1"/>
    <col min="10" max="10" width="7.7109375" style="0" customWidth="1"/>
    <col min="11" max="11" width="6.140625" style="0" customWidth="1"/>
    <col min="12" max="12" width="7.8515625" style="0" customWidth="1"/>
    <col min="16" max="16" width="8.57421875" style="0" customWidth="1"/>
    <col min="17" max="17" width="7.421875" style="0" customWidth="1"/>
    <col min="18" max="18" width="7.28125" style="0" customWidth="1"/>
  </cols>
  <sheetData>
    <row r="1" spans="1:18" ht="15" customHeigh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1" t="s">
        <v>88</v>
      </c>
      <c r="K1" s="1"/>
      <c r="L1" s="1"/>
      <c r="M1" s="1"/>
      <c r="N1" s="1"/>
      <c r="O1" s="161" t="s">
        <v>90</v>
      </c>
      <c r="P1" s="161"/>
      <c r="Q1" s="1"/>
      <c r="R1" s="1"/>
    </row>
    <row r="2" spans="1:18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customHeight="1" thickBot="1">
      <c r="A3" s="3"/>
      <c r="B3" s="4"/>
      <c r="C3" s="5"/>
      <c r="D3" s="6"/>
      <c r="E3" s="7"/>
      <c r="F3" s="8"/>
      <c r="G3" s="9" t="s">
        <v>0</v>
      </c>
      <c r="H3" s="9"/>
      <c r="I3" s="9"/>
      <c r="J3" s="10"/>
      <c r="K3" s="9" t="s">
        <v>1</v>
      </c>
      <c r="L3" s="9"/>
      <c r="M3" s="9"/>
      <c r="N3" s="9"/>
      <c r="O3" s="9"/>
      <c r="P3" s="168" t="s">
        <v>2</v>
      </c>
      <c r="Q3" s="10"/>
      <c r="R3" s="11"/>
    </row>
    <row r="4" spans="1:18" ht="78.75">
      <c r="A4" s="12"/>
      <c r="B4" s="13"/>
      <c r="C4" s="14" t="s">
        <v>3</v>
      </c>
      <c r="D4" s="15" t="s">
        <v>4</v>
      </c>
      <c r="E4" s="16" t="s">
        <v>5</v>
      </c>
      <c r="F4" s="17" t="s">
        <v>6</v>
      </c>
      <c r="G4" s="15" t="s">
        <v>7</v>
      </c>
      <c r="H4" s="18" t="s">
        <v>8</v>
      </c>
      <c r="I4" s="19"/>
      <c r="J4" s="20" t="s">
        <v>9</v>
      </c>
      <c r="K4" s="15" t="s">
        <v>7</v>
      </c>
      <c r="L4" s="16" t="s">
        <v>10</v>
      </c>
      <c r="M4" s="16" t="s">
        <v>11</v>
      </c>
      <c r="N4" s="16" t="s">
        <v>12</v>
      </c>
      <c r="O4" s="21" t="s">
        <v>13</v>
      </c>
      <c r="P4" s="169"/>
      <c r="Q4" s="20" t="s">
        <v>14</v>
      </c>
      <c r="R4" s="22" t="s">
        <v>15</v>
      </c>
    </row>
    <row r="5" spans="1:18" ht="13.5" thickBot="1">
      <c r="A5" s="23"/>
      <c r="B5" s="24"/>
      <c r="C5" s="14"/>
      <c r="D5" s="15"/>
      <c r="E5" s="16"/>
      <c r="F5" s="17"/>
      <c r="G5" s="15"/>
      <c r="H5" s="107" t="s">
        <v>16</v>
      </c>
      <c r="I5" s="13" t="s">
        <v>17</v>
      </c>
      <c r="J5" s="28"/>
      <c r="K5" s="25"/>
      <c r="L5" s="26"/>
      <c r="M5" s="26"/>
      <c r="N5" s="26"/>
      <c r="O5" s="29"/>
      <c r="P5" s="30"/>
      <c r="Q5" s="28"/>
      <c r="R5" s="31"/>
    </row>
    <row r="6" spans="1:18" ht="22.5">
      <c r="A6" s="21" t="s">
        <v>18</v>
      </c>
      <c r="B6" s="3"/>
      <c r="C6" s="102">
        <v>2003</v>
      </c>
      <c r="D6" s="118">
        <v>55</v>
      </c>
      <c r="E6" s="119">
        <v>79</v>
      </c>
      <c r="F6" s="104">
        <f aca="true" t="shared" si="0" ref="F6:F35">E6+D6</f>
        <v>134</v>
      </c>
      <c r="G6" s="58">
        <f aca="true" t="shared" si="1" ref="G6:G32">J6+K6</f>
        <v>122</v>
      </c>
      <c r="H6" s="119">
        <v>44</v>
      </c>
      <c r="I6" s="79">
        <f>IF(G6&lt;&gt;0,H6/G6,0)</f>
        <v>0.36065573770491804</v>
      </c>
      <c r="J6" s="125">
        <v>95</v>
      </c>
      <c r="K6" s="54">
        <f>L6+M6+N6+O6</f>
        <v>27</v>
      </c>
      <c r="L6" s="129"/>
      <c r="M6" s="129">
        <v>1</v>
      </c>
      <c r="N6" s="129"/>
      <c r="O6" s="130">
        <v>26</v>
      </c>
      <c r="P6" s="131">
        <v>140</v>
      </c>
      <c r="Q6" s="84">
        <f aca="true" t="shared" si="2" ref="Q6:Q32">SUM(F6-G6)</f>
        <v>12</v>
      </c>
      <c r="R6" s="125">
        <v>27</v>
      </c>
    </row>
    <row r="7" spans="1:18" ht="12.75">
      <c r="A7" s="21" t="s">
        <v>19</v>
      </c>
      <c r="B7" s="12" t="s">
        <v>20</v>
      </c>
      <c r="C7" s="43">
        <v>2004</v>
      </c>
      <c r="D7" s="120">
        <v>38</v>
      </c>
      <c r="E7" s="121">
        <v>110</v>
      </c>
      <c r="F7" s="105">
        <f t="shared" si="0"/>
        <v>148</v>
      </c>
      <c r="G7" s="92">
        <f t="shared" si="1"/>
        <v>100</v>
      </c>
      <c r="H7" s="121">
        <v>55</v>
      </c>
      <c r="I7" s="94">
        <f aca="true" t="shared" si="3" ref="I7:I50">IF(G7&lt;&gt;0,H7/G7,0)</f>
        <v>0.55</v>
      </c>
      <c r="J7" s="125">
        <v>79</v>
      </c>
      <c r="K7" s="55">
        <f aca="true" t="shared" si="4" ref="K7:K47">L7+M7+N7+O7</f>
        <v>21</v>
      </c>
      <c r="L7" s="123"/>
      <c r="M7" s="123">
        <v>1</v>
      </c>
      <c r="N7" s="123"/>
      <c r="O7" s="132">
        <v>20</v>
      </c>
      <c r="P7" s="131">
        <v>106</v>
      </c>
      <c r="Q7" s="84">
        <f t="shared" si="2"/>
        <v>48</v>
      </c>
      <c r="R7" s="125">
        <v>18</v>
      </c>
    </row>
    <row r="8" spans="1:18" ht="23.25" thickBot="1">
      <c r="A8" s="29" t="s">
        <v>21</v>
      </c>
      <c r="B8" s="23"/>
      <c r="C8" s="39">
        <v>2005</v>
      </c>
      <c r="D8" s="122">
        <v>52</v>
      </c>
      <c r="E8" s="123">
        <v>82</v>
      </c>
      <c r="F8" s="108">
        <f t="shared" si="0"/>
        <v>134</v>
      </c>
      <c r="G8" s="55">
        <f t="shared" si="1"/>
        <v>99</v>
      </c>
      <c r="H8" s="123">
        <v>52</v>
      </c>
      <c r="I8" s="83">
        <f t="shared" si="3"/>
        <v>0.5252525252525253</v>
      </c>
      <c r="J8" s="126">
        <v>81</v>
      </c>
      <c r="K8" s="57">
        <f t="shared" si="4"/>
        <v>18</v>
      </c>
      <c r="L8" s="124"/>
      <c r="M8" s="124"/>
      <c r="N8" s="124"/>
      <c r="O8" s="133">
        <v>18</v>
      </c>
      <c r="P8" s="134">
        <v>106</v>
      </c>
      <c r="Q8" s="75">
        <f t="shared" si="2"/>
        <v>35</v>
      </c>
      <c r="R8" s="126">
        <v>26</v>
      </c>
    </row>
    <row r="9" spans="1:18" ht="22.5">
      <c r="A9" s="21" t="s">
        <v>22</v>
      </c>
      <c r="B9" s="12"/>
      <c r="C9" s="102">
        <v>2003</v>
      </c>
      <c r="D9" s="118">
        <v>43</v>
      </c>
      <c r="E9" s="119">
        <v>96</v>
      </c>
      <c r="F9" s="104">
        <f t="shared" si="0"/>
        <v>139</v>
      </c>
      <c r="G9" s="58">
        <f t="shared" si="1"/>
        <v>126</v>
      </c>
      <c r="H9" s="119">
        <v>54</v>
      </c>
      <c r="I9" s="79">
        <f t="shared" si="3"/>
        <v>0.42857142857142855</v>
      </c>
      <c r="J9" s="125">
        <v>106</v>
      </c>
      <c r="K9" s="54">
        <f t="shared" si="4"/>
        <v>20</v>
      </c>
      <c r="L9" s="129"/>
      <c r="M9" s="129"/>
      <c r="N9" s="129"/>
      <c r="O9" s="130">
        <v>20</v>
      </c>
      <c r="P9" s="131">
        <v>187</v>
      </c>
      <c r="Q9" s="95">
        <f t="shared" si="2"/>
        <v>13</v>
      </c>
      <c r="R9" s="125">
        <v>35</v>
      </c>
    </row>
    <row r="10" spans="1:18" ht="12.75">
      <c r="A10" s="21" t="s">
        <v>23</v>
      </c>
      <c r="B10" s="12" t="s">
        <v>24</v>
      </c>
      <c r="C10" s="43">
        <v>2004</v>
      </c>
      <c r="D10" s="120">
        <v>32</v>
      </c>
      <c r="E10" s="121">
        <v>88</v>
      </c>
      <c r="F10" s="105">
        <f t="shared" si="0"/>
        <v>120</v>
      </c>
      <c r="G10" s="92">
        <f t="shared" si="1"/>
        <v>100</v>
      </c>
      <c r="H10" s="121">
        <v>63</v>
      </c>
      <c r="I10" s="94">
        <f t="shared" si="3"/>
        <v>0.63</v>
      </c>
      <c r="J10" s="125">
        <v>79</v>
      </c>
      <c r="K10" s="55">
        <f t="shared" si="4"/>
        <v>21</v>
      </c>
      <c r="L10" s="123"/>
      <c r="M10" s="123"/>
      <c r="N10" s="123"/>
      <c r="O10" s="132">
        <v>21</v>
      </c>
      <c r="P10" s="131">
        <v>132</v>
      </c>
      <c r="Q10" s="84">
        <f t="shared" si="2"/>
        <v>20</v>
      </c>
      <c r="R10" s="125">
        <v>36</v>
      </c>
    </row>
    <row r="11" spans="1:18" ht="13.5" thickBot="1">
      <c r="A11" s="29"/>
      <c r="B11" s="23"/>
      <c r="C11" s="39">
        <v>2005</v>
      </c>
      <c r="D11" s="122">
        <v>22</v>
      </c>
      <c r="E11" s="123">
        <v>77</v>
      </c>
      <c r="F11" s="108">
        <f t="shared" si="0"/>
        <v>99</v>
      </c>
      <c r="G11" s="55">
        <f t="shared" si="1"/>
        <v>83</v>
      </c>
      <c r="H11" s="123">
        <v>44</v>
      </c>
      <c r="I11" s="83">
        <f t="shared" si="3"/>
        <v>0.5301204819277109</v>
      </c>
      <c r="J11" s="126">
        <v>64</v>
      </c>
      <c r="K11" s="57">
        <f t="shared" si="4"/>
        <v>19</v>
      </c>
      <c r="L11" s="124"/>
      <c r="M11" s="124"/>
      <c r="N11" s="124"/>
      <c r="O11" s="133">
        <v>19</v>
      </c>
      <c r="P11" s="134">
        <v>187</v>
      </c>
      <c r="Q11" s="75">
        <f t="shared" si="2"/>
        <v>16</v>
      </c>
      <c r="R11" s="126">
        <v>40</v>
      </c>
    </row>
    <row r="12" spans="1:18" ht="33.75">
      <c r="A12" s="21" t="s">
        <v>25</v>
      </c>
      <c r="B12" s="12"/>
      <c r="C12" s="102">
        <v>2003</v>
      </c>
      <c r="D12" s="118"/>
      <c r="E12" s="119"/>
      <c r="F12" s="104">
        <f t="shared" si="0"/>
        <v>0</v>
      </c>
      <c r="G12" s="58">
        <f t="shared" si="1"/>
        <v>0</v>
      </c>
      <c r="H12" s="119"/>
      <c r="I12" s="79">
        <f t="shared" si="3"/>
        <v>0</v>
      </c>
      <c r="J12" s="125"/>
      <c r="K12" s="54">
        <f t="shared" si="4"/>
        <v>0</v>
      </c>
      <c r="L12" s="129"/>
      <c r="M12" s="129"/>
      <c r="N12" s="129"/>
      <c r="O12" s="130"/>
      <c r="P12" s="131"/>
      <c r="Q12" s="84">
        <f t="shared" si="2"/>
        <v>0</v>
      </c>
      <c r="R12" s="125"/>
    </row>
    <row r="13" spans="1:18" ht="22.5">
      <c r="A13" s="21" t="s">
        <v>26</v>
      </c>
      <c r="B13" s="12" t="s">
        <v>27</v>
      </c>
      <c r="C13" s="43">
        <v>2004</v>
      </c>
      <c r="D13" s="120"/>
      <c r="E13" s="121"/>
      <c r="F13" s="105">
        <f t="shared" si="0"/>
        <v>0</v>
      </c>
      <c r="G13" s="92">
        <f t="shared" si="1"/>
        <v>0</v>
      </c>
      <c r="H13" s="121"/>
      <c r="I13" s="94">
        <f t="shared" si="3"/>
        <v>0</v>
      </c>
      <c r="J13" s="127"/>
      <c r="K13" s="55">
        <f t="shared" si="4"/>
        <v>0</v>
      </c>
      <c r="L13" s="121"/>
      <c r="M13" s="121"/>
      <c r="N13" s="121"/>
      <c r="O13" s="135"/>
      <c r="P13" s="136"/>
      <c r="Q13" s="74">
        <f t="shared" si="2"/>
        <v>0</v>
      </c>
      <c r="R13" s="127"/>
    </row>
    <row r="14" spans="1:18" ht="34.5" thickBot="1">
      <c r="A14" s="29" t="s">
        <v>28</v>
      </c>
      <c r="B14" s="23"/>
      <c r="C14" s="39">
        <v>2005</v>
      </c>
      <c r="D14" s="122"/>
      <c r="E14" s="123"/>
      <c r="F14" s="108">
        <f t="shared" si="0"/>
        <v>0</v>
      </c>
      <c r="G14" s="55">
        <f t="shared" si="1"/>
        <v>0</v>
      </c>
      <c r="H14" s="123"/>
      <c r="I14" s="83">
        <f t="shared" si="3"/>
        <v>0</v>
      </c>
      <c r="J14" s="128"/>
      <c r="K14" s="57">
        <f t="shared" si="4"/>
        <v>0</v>
      </c>
      <c r="L14" s="137"/>
      <c r="M14" s="137"/>
      <c r="N14" s="137"/>
      <c r="O14" s="138"/>
      <c r="P14" s="139"/>
      <c r="Q14" s="97">
        <f t="shared" si="2"/>
        <v>0</v>
      </c>
      <c r="R14" s="128"/>
    </row>
    <row r="15" spans="1:18" ht="22.5">
      <c r="A15" s="21" t="s">
        <v>29</v>
      </c>
      <c r="B15" s="12"/>
      <c r="C15" s="102">
        <v>2003</v>
      </c>
      <c r="D15" s="118"/>
      <c r="E15" s="119">
        <v>5</v>
      </c>
      <c r="F15" s="104">
        <f t="shared" si="0"/>
        <v>5</v>
      </c>
      <c r="G15" s="58">
        <f t="shared" si="1"/>
        <v>5</v>
      </c>
      <c r="H15" s="119">
        <v>5</v>
      </c>
      <c r="I15" s="79">
        <f t="shared" si="3"/>
        <v>1</v>
      </c>
      <c r="J15" s="125">
        <v>5</v>
      </c>
      <c r="K15" s="54">
        <f t="shared" si="4"/>
        <v>0</v>
      </c>
      <c r="L15" s="129"/>
      <c r="M15" s="129"/>
      <c r="N15" s="129"/>
      <c r="O15" s="130"/>
      <c r="P15" s="131">
        <v>5</v>
      </c>
      <c r="Q15" s="84">
        <f t="shared" si="2"/>
        <v>0</v>
      </c>
      <c r="R15" s="125"/>
    </row>
    <row r="16" spans="1:18" ht="12.75">
      <c r="A16" s="21" t="s">
        <v>30</v>
      </c>
      <c r="B16" s="12" t="s">
        <v>31</v>
      </c>
      <c r="C16" s="43">
        <v>2004</v>
      </c>
      <c r="D16" s="120"/>
      <c r="E16" s="121">
        <v>1</v>
      </c>
      <c r="F16" s="105">
        <f t="shared" si="0"/>
        <v>1</v>
      </c>
      <c r="G16" s="92">
        <f t="shared" si="1"/>
        <v>1</v>
      </c>
      <c r="H16" s="121">
        <v>1</v>
      </c>
      <c r="I16" s="94">
        <f t="shared" si="3"/>
        <v>1</v>
      </c>
      <c r="J16" s="127">
        <v>1</v>
      </c>
      <c r="K16" s="55">
        <f t="shared" si="4"/>
        <v>0</v>
      </c>
      <c r="L16" s="121"/>
      <c r="M16" s="121"/>
      <c r="N16" s="121"/>
      <c r="O16" s="135"/>
      <c r="P16" s="136">
        <v>1</v>
      </c>
      <c r="Q16" s="74">
        <f t="shared" si="2"/>
        <v>0</v>
      </c>
      <c r="R16" s="127"/>
    </row>
    <row r="17" spans="1:18" ht="23.25" thickBot="1">
      <c r="A17" s="29" t="s">
        <v>32</v>
      </c>
      <c r="B17" s="23"/>
      <c r="C17" s="39">
        <v>2005</v>
      </c>
      <c r="D17" s="122"/>
      <c r="E17" s="123">
        <v>5</v>
      </c>
      <c r="F17" s="108">
        <f t="shared" si="0"/>
        <v>5</v>
      </c>
      <c r="G17" s="55">
        <f t="shared" si="1"/>
        <v>5</v>
      </c>
      <c r="H17" s="123">
        <v>5</v>
      </c>
      <c r="I17" s="83">
        <f t="shared" si="3"/>
        <v>1</v>
      </c>
      <c r="J17" s="128">
        <v>5</v>
      </c>
      <c r="K17" s="57">
        <f t="shared" si="4"/>
        <v>0</v>
      </c>
      <c r="L17" s="137"/>
      <c r="M17" s="137"/>
      <c r="N17" s="137"/>
      <c r="O17" s="138"/>
      <c r="P17" s="139"/>
      <c r="Q17" s="97">
        <f t="shared" si="2"/>
        <v>0</v>
      </c>
      <c r="R17" s="128"/>
    </row>
    <row r="18" spans="1:18" ht="12.75">
      <c r="A18" s="21" t="s">
        <v>33</v>
      </c>
      <c r="B18" s="12"/>
      <c r="C18" s="102">
        <v>2003</v>
      </c>
      <c r="D18" s="118">
        <v>169</v>
      </c>
      <c r="E18" s="119">
        <v>374</v>
      </c>
      <c r="F18" s="104">
        <f t="shared" si="0"/>
        <v>543</v>
      </c>
      <c r="G18" s="58">
        <f t="shared" si="1"/>
        <v>504</v>
      </c>
      <c r="H18" s="119">
        <v>367</v>
      </c>
      <c r="I18" s="79">
        <f t="shared" si="3"/>
        <v>0.7281746031746031</v>
      </c>
      <c r="J18" s="127">
        <v>475</v>
      </c>
      <c r="K18" s="54">
        <f t="shared" si="4"/>
        <v>29</v>
      </c>
      <c r="L18" s="119"/>
      <c r="M18" s="119"/>
      <c r="N18" s="119"/>
      <c r="O18" s="140">
        <v>29</v>
      </c>
      <c r="P18" s="136">
        <v>726</v>
      </c>
      <c r="Q18" s="74">
        <f t="shared" si="2"/>
        <v>39</v>
      </c>
      <c r="R18" s="127"/>
    </row>
    <row r="19" spans="1:18" ht="22.5">
      <c r="A19" s="21" t="s">
        <v>34</v>
      </c>
      <c r="B19" s="12" t="s">
        <v>35</v>
      </c>
      <c r="C19" s="43">
        <v>2004</v>
      </c>
      <c r="D19" s="120">
        <v>49</v>
      </c>
      <c r="E19" s="121">
        <v>285</v>
      </c>
      <c r="F19" s="105">
        <f t="shared" si="0"/>
        <v>334</v>
      </c>
      <c r="G19" s="92">
        <f t="shared" si="1"/>
        <v>277</v>
      </c>
      <c r="H19" s="121">
        <v>175</v>
      </c>
      <c r="I19" s="94">
        <f t="shared" si="3"/>
        <v>0.631768953068592</v>
      </c>
      <c r="J19" s="127">
        <v>249</v>
      </c>
      <c r="K19" s="55">
        <f t="shared" si="4"/>
        <v>28</v>
      </c>
      <c r="L19" s="121"/>
      <c r="M19" s="121"/>
      <c r="N19" s="121"/>
      <c r="O19" s="135">
        <v>28</v>
      </c>
      <c r="P19" s="136">
        <v>410</v>
      </c>
      <c r="Q19" s="74">
        <f t="shared" si="2"/>
        <v>57</v>
      </c>
      <c r="R19" s="127">
        <v>85</v>
      </c>
    </row>
    <row r="20" spans="1:18" ht="13.5" thickBot="1">
      <c r="A20" s="29" t="s">
        <v>19</v>
      </c>
      <c r="B20" s="23"/>
      <c r="C20" s="39">
        <v>2005</v>
      </c>
      <c r="D20" s="122">
        <v>60</v>
      </c>
      <c r="E20" s="123">
        <v>232</v>
      </c>
      <c r="F20" s="108">
        <f t="shared" si="0"/>
        <v>292</v>
      </c>
      <c r="G20" s="55">
        <f t="shared" si="1"/>
        <v>249</v>
      </c>
      <c r="H20" s="123">
        <v>168</v>
      </c>
      <c r="I20" s="83">
        <f t="shared" si="3"/>
        <v>0.6746987951807228</v>
      </c>
      <c r="J20" s="128">
        <v>227</v>
      </c>
      <c r="K20" s="57">
        <f t="shared" si="4"/>
        <v>22</v>
      </c>
      <c r="L20" s="137"/>
      <c r="M20" s="137"/>
      <c r="N20" s="137"/>
      <c r="O20" s="138">
        <v>22</v>
      </c>
      <c r="P20" s="139">
        <v>369</v>
      </c>
      <c r="Q20" s="97">
        <f t="shared" si="2"/>
        <v>43</v>
      </c>
      <c r="R20" s="128"/>
    </row>
    <row r="21" spans="1:18" ht="33.75">
      <c r="A21" s="21" t="s">
        <v>36</v>
      </c>
      <c r="B21" s="12"/>
      <c r="C21" s="102">
        <v>2003</v>
      </c>
      <c r="D21" s="118">
        <v>31</v>
      </c>
      <c r="E21" s="119">
        <v>153</v>
      </c>
      <c r="F21" s="104">
        <f t="shared" si="0"/>
        <v>184</v>
      </c>
      <c r="G21" s="58">
        <f t="shared" si="1"/>
        <v>168</v>
      </c>
      <c r="H21" s="119">
        <v>168</v>
      </c>
      <c r="I21" s="79">
        <f t="shared" si="3"/>
        <v>1</v>
      </c>
      <c r="J21" s="125">
        <v>160</v>
      </c>
      <c r="K21" s="54">
        <f t="shared" si="4"/>
        <v>8</v>
      </c>
      <c r="L21" s="129"/>
      <c r="M21" s="129"/>
      <c r="N21" s="129"/>
      <c r="O21" s="130">
        <v>8</v>
      </c>
      <c r="P21" s="131">
        <v>168</v>
      </c>
      <c r="Q21" s="84">
        <f t="shared" si="2"/>
        <v>16</v>
      </c>
      <c r="R21" s="125"/>
    </row>
    <row r="22" spans="1:18" ht="12.75">
      <c r="A22" s="21" t="s">
        <v>19</v>
      </c>
      <c r="B22" s="12" t="s">
        <v>37</v>
      </c>
      <c r="C22" s="43">
        <v>2004</v>
      </c>
      <c r="D22" s="120">
        <v>4</v>
      </c>
      <c r="E22" s="121">
        <v>160</v>
      </c>
      <c r="F22" s="105">
        <f t="shared" si="0"/>
        <v>164</v>
      </c>
      <c r="G22" s="92">
        <f t="shared" si="1"/>
        <v>158</v>
      </c>
      <c r="H22" s="121">
        <v>158</v>
      </c>
      <c r="I22" s="94">
        <f t="shared" si="3"/>
        <v>1</v>
      </c>
      <c r="J22" s="127">
        <v>156</v>
      </c>
      <c r="K22" s="55">
        <f t="shared" si="4"/>
        <v>2</v>
      </c>
      <c r="L22" s="121"/>
      <c r="M22" s="121"/>
      <c r="N22" s="121"/>
      <c r="O22" s="135">
        <v>2</v>
      </c>
      <c r="P22" s="136">
        <v>158</v>
      </c>
      <c r="Q22" s="74">
        <f t="shared" si="2"/>
        <v>6</v>
      </c>
      <c r="R22" s="127">
        <v>31</v>
      </c>
    </row>
    <row r="23" spans="1:18" ht="23.25" thickBot="1">
      <c r="A23" s="29" t="s">
        <v>38</v>
      </c>
      <c r="B23" s="23"/>
      <c r="C23" s="39">
        <v>2005</v>
      </c>
      <c r="D23" s="122">
        <v>6</v>
      </c>
      <c r="E23" s="123">
        <v>114</v>
      </c>
      <c r="F23" s="108">
        <f t="shared" si="0"/>
        <v>120</v>
      </c>
      <c r="G23" s="55">
        <f t="shared" si="1"/>
        <v>115</v>
      </c>
      <c r="H23" s="123">
        <v>115</v>
      </c>
      <c r="I23" s="83">
        <f t="shared" si="3"/>
        <v>1</v>
      </c>
      <c r="J23" s="128">
        <v>115</v>
      </c>
      <c r="K23" s="57">
        <f t="shared" si="4"/>
        <v>0</v>
      </c>
      <c r="L23" s="137"/>
      <c r="M23" s="137"/>
      <c r="N23" s="137"/>
      <c r="O23" s="138"/>
      <c r="P23" s="139">
        <v>128</v>
      </c>
      <c r="Q23" s="97">
        <f t="shared" si="2"/>
        <v>5</v>
      </c>
      <c r="R23" s="128"/>
    </row>
    <row r="24" spans="1:18" ht="22.5">
      <c r="A24" s="21" t="s">
        <v>39</v>
      </c>
      <c r="B24" s="12"/>
      <c r="C24" s="102">
        <v>2003</v>
      </c>
      <c r="D24" s="118"/>
      <c r="E24" s="119">
        <v>7</v>
      </c>
      <c r="F24" s="104">
        <f t="shared" si="0"/>
        <v>7</v>
      </c>
      <c r="G24" s="58">
        <f t="shared" si="1"/>
        <v>4</v>
      </c>
      <c r="H24" s="119">
        <v>4</v>
      </c>
      <c r="I24" s="79">
        <f t="shared" si="3"/>
        <v>1</v>
      </c>
      <c r="J24" s="125">
        <v>4</v>
      </c>
      <c r="K24" s="54">
        <f t="shared" si="4"/>
        <v>0</v>
      </c>
      <c r="L24" s="129"/>
      <c r="M24" s="129"/>
      <c r="N24" s="129"/>
      <c r="O24" s="130"/>
      <c r="P24" s="131">
        <v>7</v>
      </c>
      <c r="Q24" s="84">
        <f t="shared" si="2"/>
        <v>3</v>
      </c>
      <c r="R24" s="125"/>
    </row>
    <row r="25" spans="1:18" ht="12.75">
      <c r="A25" s="21" t="s">
        <v>40</v>
      </c>
      <c r="B25" s="12" t="s">
        <v>41</v>
      </c>
      <c r="C25" s="43">
        <v>2004</v>
      </c>
      <c r="D25" s="120"/>
      <c r="E25" s="121">
        <v>11</v>
      </c>
      <c r="F25" s="105">
        <f t="shared" si="0"/>
        <v>11</v>
      </c>
      <c r="G25" s="92">
        <f t="shared" si="1"/>
        <v>9</v>
      </c>
      <c r="H25" s="121">
        <v>9</v>
      </c>
      <c r="I25" s="94">
        <f t="shared" si="3"/>
        <v>1</v>
      </c>
      <c r="J25" s="127">
        <v>9</v>
      </c>
      <c r="K25" s="55">
        <f t="shared" si="4"/>
        <v>0</v>
      </c>
      <c r="L25" s="121"/>
      <c r="M25" s="121"/>
      <c r="N25" s="121"/>
      <c r="O25" s="135"/>
      <c r="P25" s="136">
        <v>10</v>
      </c>
      <c r="Q25" s="74">
        <f t="shared" si="2"/>
        <v>2</v>
      </c>
      <c r="R25" s="127"/>
    </row>
    <row r="26" spans="1:18" ht="13.5" thickBot="1">
      <c r="A26" s="29" t="s">
        <v>42</v>
      </c>
      <c r="B26" s="23"/>
      <c r="C26" s="39">
        <v>2005</v>
      </c>
      <c r="D26" s="122"/>
      <c r="E26" s="123">
        <v>5</v>
      </c>
      <c r="F26" s="108">
        <f t="shared" si="0"/>
        <v>5</v>
      </c>
      <c r="G26" s="55">
        <f t="shared" si="1"/>
        <v>5</v>
      </c>
      <c r="H26" s="123">
        <v>5</v>
      </c>
      <c r="I26" s="83">
        <f t="shared" si="3"/>
        <v>1</v>
      </c>
      <c r="J26" s="128">
        <v>5</v>
      </c>
      <c r="K26" s="57">
        <f t="shared" si="4"/>
        <v>0</v>
      </c>
      <c r="L26" s="137"/>
      <c r="M26" s="137"/>
      <c r="N26" s="137"/>
      <c r="O26" s="138"/>
      <c r="P26" s="139">
        <v>7</v>
      </c>
      <c r="Q26" s="97">
        <f t="shared" si="2"/>
        <v>0</v>
      </c>
      <c r="R26" s="128"/>
    </row>
    <row r="27" spans="1:18" ht="12.75">
      <c r="A27" s="44" t="s">
        <v>43</v>
      </c>
      <c r="B27" s="3"/>
      <c r="C27" s="102">
        <v>2003</v>
      </c>
      <c r="D27" s="118">
        <v>10</v>
      </c>
      <c r="E27" s="119">
        <v>34</v>
      </c>
      <c r="F27" s="103">
        <f t="shared" si="0"/>
        <v>44</v>
      </c>
      <c r="G27" s="61">
        <f t="shared" si="1"/>
        <v>31</v>
      </c>
      <c r="H27" s="119">
        <v>19</v>
      </c>
      <c r="I27" s="79">
        <f t="shared" si="3"/>
        <v>0.6129032258064516</v>
      </c>
      <c r="J27" s="125">
        <v>23</v>
      </c>
      <c r="K27" s="62">
        <f t="shared" si="4"/>
        <v>8</v>
      </c>
      <c r="L27" s="141">
        <v>7</v>
      </c>
      <c r="M27" s="141">
        <v>0</v>
      </c>
      <c r="N27" s="141">
        <v>1</v>
      </c>
      <c r="O27" s="142"/>
      <c r="P27" s="131">
        <v>110</v>
      </c>
      <c r="Q27" s="84">
        <f t="shared" si="2"/>
        <v>13</v>
      </c>
      <c r="R27" s="125">
        <v>10</v>
      </c>
    </row>
    <row r="28" spans="1:18" ht="12.75">
      <c r="A28" s="21" t="s">
        <v>19</v>
      </c>
      <c r="B28" s="12" t="s">
        <v>44</v>
      </c>
      <c r="C28" s="43">
        <v>2004</v>
      </c>
      <c r="D28" s="120">
        <v>14</v>
      </c>
      <c r="E28" s="121">
        <v>47</v>
      </c>
      <c r="F28" s="90">
        <f t="shared" si="0"/>
        <v>61</v>
      </c>
      <c r="G28" s="91">
        <f t="shared" si="1"/>
        <v>50</v>
      </c>
      <c r="H28" s="121">
        <v>19</v>
      </c>
      <c r="I28" s="94">
        <f t="shared" si="3"/>
        <v>0.38</v>
      </c>
      <c r="J28" s="127">
        <v>35</v>
      </c>
      <c r="K28" s="64">
        <f t="shared" si="4"/>
        <v>15</v>
      </c>
      <c r="L28" s="121">
        <v>11</v>
      </c>
      <c r="M28" s="121">
        <v>0</v>
      </c>
      <c r="N28" s="121">
        <v>4</v>
      </c>
      <c r="O28" s="143"/>
      <c r="P28" s="136">
        <v>120</v>
      </c>
      <c r="Q28" s="74">
        <f t="shared" si="2"/>
        <v>11</v>
      </c>
      <c r="R28" s="127">
        <v>18</v>
      </c>
    </row>
    <row r="29" spans="1:18" ht="13.5" thickBot="1">
      <c r="A29" s="29"/>
      <c r="B29" s="23"/>
      <c r="C29" s="39">
        <v>2005</v>
      </c>
      <c r="D29" s="122">
        <v>11</v>
      </c>
      <c r="E29" s="123">
        <v>45</v>
      </c>
      <c r="F29" s="82">
        <f t="shared" si="0"/>
        <v>56</v>
      </c>
      <c r="G29" s="64">
        <f t="shared" si="1"/>
        <v>42</v>
      </c>
      <c r="H29" s="123">
        <v>28</v>
      </c>
      <c r="I29" s="83">
        <f t="shared" si="3"/>
        <v>0.6666666666666666</v>
      </c>
      <c r="J29" s="128">
        <v>24</v>
      </c>
      <c r="K29" s="64">
        <f t="shared" si="4"/>
        <v>18</v>
      </c>
      <c r="L29" s="141">
        <v>9</v>
      </c>
      <c r="M29" s="141"/>
      <c r="N29" s="141">
        <v>7</v>
      </c>
      <c r="O29" s="142">
        <v>2</v>
      </c>
      <c r="P29" s="139">
        <v>72</v>
      </c>
      <c r="Q29" s="97">
        <f t="shared" si="2"/>
        <v>14</v>
      </c>
      <c r="R29" s="128">
        <v>14</v>
      </c>
    </row>
    <row r="30" spans="1:18" ht="12.75">
      <c r="A30" s="21" t="s">
        <v>45</v>
      </c>
      <c r="B30" s="12"/>
      <c r="C30" s="102">
        <v>2003</v>
      </c>
      <c r="D30" s="118">
        <v>0</v>
      </c>
      <c r="E30" s="119">
        <v>59</v>
      </c>
      <c r="F30" s="103">
        <f t="shared" si="0"/>
        <v>59</v>
      </c>
      <c r="G30" s="61">
        <f t="shared" si="1"/>
        <v>59</v>
      </c>
      <c r="H30" s="119">
        <v>59</v>
      </c>
      <c r="I30" s="79">
        <f t="shared" si="3"/>
        <v>1</v>
      </c>
      <c r="J30" s="125">
        <v>59</v>
      </c>
      <c r="K30" s="54">
        <f t="shared" si="4"/>
        <v>0</v>
      </c>
      <c r="L30" s="129"/>
      <c r="M30" s="129"/>
      <c r="N30" s="129"/>
      <c r="O30" s="130"/>
      <c r="P30" s="131">
        <v>39</v>
      </c>
      <c r="Q30" s="84">
        <f t="shared" si="2"/>
        <v>0</v>
      </c>
      <c r="R30" s="125"/>
    </row>
    <row r="31" spans="1:18" ht="22.5">
      <c r="A31" s="21" t="s">
        <v>46</v>
      </c>
      <c r="B31" s="12" t="s">
        <v>47</v>
      </c>
      <c r="C31" s="43">
        <v>2004</v>
      </c>
      <c r="D31" s="120">
        <v>0</v>
      </c>
      <c r="E31" s="121">
        <v>94</v>
      </c>
      <c r="F31" s="90">
        <f t="shared" si="0"/>
        <v>94</v>
      </c>
      <c r="G31" s="91">
        <f t="shared" si="1"/>
        <v>92</v>
      </c>
      <c r="H31" s="121">
        <v>92</v>
      </c>
      <c r="I31" s="94">
        <f t="shared" si="3"/>
        <v>1</v>
      </c>
      <c r="J31" s="127">
        <v>92</v>
      </c>
      <c r="K31" s="55">
        <f t="shared" si="4"/>
        <v>0</v>
      </c>
      <c r="L31" s="121"/>
      <c r="M31" s="121"/>
      <c r="N31" s="121"/>
      <c r="O31" s="135"/>
      <c r="P31" s="136">
        <v>39</v>
      </c>
      <c r="Q31" s="74">
        <f t="shared" si="2"/>
        <v>2</v>
      </c>
      <c r="R31" s="127">
        <v>9</v>
      </c>
    </row>
    <row r="32" spans="1:18" ht="23.25" thickBot="1">
      <c r="A32" s="29" t="s">
        <v>26</v>
      </c>
      <c r="B32" s="23"/>
      <c r="C32" s="39">
        <v>2005</v>
      </c>
      <c r="D32" s="122">
        <v>2</v>
      </c>
      <c r="E32" s="123">
        <v>121</v>
      </c>
      <c r="F32" s="82">
        <f t="shared" si="0"/>
        <v>123</v>
      </c>
      <c r="G32" s="64">
        <f t="shared" si="1"/>
        <v>123</v>
      </c>
      <c r="H32" s="123">
        <v>122</v>
      </c>
      <c r="I32" s="83">
        <f t="shared" si="3"/>
        <v>0.991869918699187</v>
      </c>
      <c r="J32" s="128">
        <v>120</v>
      </c>
      <c r="K32" s="57">
        <f t="shared" si="4"/>
        <v>3</v>
      </c>
      <c r="L32" s="137"/>
      <c r="M32" s="137"/>
      <c r="N32" s="137"/>
      <c r="O32" s="138">
        <v>3</v>
      </c>
      <c r="P32" s="139">
        <v>130</v>
      </c>
      <c r="Q32" s="75">
        <f t="shared" si="2"/>
        <v>0</v>
      </c>
      <c r="R32" s="128"/>
    </row>
    <row r="33" spans="1:18" ht="12.75">
      <c r="A33" s="21" t="s">
        <v>48</v>
      </c>
      <c r="B33" s="3"/>
      <c r="C33" s="102">
        <v>2003</v>
      </c>
      <c r="D33" s="118"/>
      <c r="E33" s="119">
        <v>13</v>
      </c>
      <c r="F33" s="104">
        <f t="shared" si="0"/>
        <v>13</v>
      </c>
      <c r="G33" s="109" t="s">
        <v>49</v>
      </c>
      <c r="H33" s="78" t="s">
        <v>49</v>
      </c>
      <c r="I33" s="110" t="s">
        <v>49</v>
      </c>
      <c r="J33" s="36" t="s">
        <v>49</v>
      </c>
      <c r="K33" s="113" t="s">
        <v>49</v>
      </c>
      <c r="L33" s="76" t="s">
        <v>49</v>
      </c>
      <c r="M33" s="76" t="s">
        <v>49</v>
      </c>
      <c r="N33" s="76" t="s">
        <v>49</v>
      </c>
      <c r="O33" s="77" t="s">
        <v>49</v>
      </c>
      <c r="P33" s="35" t="s">
        <v>49</v>
      </c>
      <c r="Q33" s="45" t="s">
        <v>49</v>
      </c>
      <c r="R33" s="36" t="s">
        <v>49</v>
      </c>
    </row>
    <row r="34" spans="1:18" ht="22.5">
      <c r="A34" s="21" t="s">
        <v>50</v>
      </c>
      <c r="B34" s="12" t="s">
        <v>51</v>
      </c>
      <c r="C34" s="43">
        <v>2004</v>
      </c>
      <c r="D34" s="120"/>
      <c r="E34" s="121">
        <v>30</v>
      </c>
      <c r="F34" s="105">
        <f t="shared" si="0"/>
        <v>30</v>
      </c>
      <c r="G34" s="111" t="s">
        <v>49</v>
      </c>
      <c r="H34" s="42" t="s">
        <v>49</v>
      </c>
      <c r="I34" s="112" t="s">
        <v>49</v>
      </c>
      <c r="J34" s="36" t="s">
        <v>49</v>
      </c>
      <c r="K34" s="114" t="s">
        <v>49</v>
      </c>
      <c r="L34" s="32" t="s">
        <v>49</v>
      </c>
      <c r="M34" s="32" t="s">
        <v>49</v>
      </c>
      <c r="N34" s="32" t="s">
        <v>49</v>
      </c>
      <c r="O34" s="33" t="s">
        <v>49</v>
      </c>
      <c r="P34" s="35" t="s">
        <v>49</v>
      </c>
      <c r="Q34" s="34" t="s">
        <v>49</v>
      </c>
      <c r="R34" s="36" t="s">
        <v>49</v>
      </c>
    </row>
    <row r="35" spans="1:18" ht="13.5" thickBot="1">
      <c r="A35" s="29" t="s">
        <v>52</v>
      </c>
      <c r="B35" s="23"/>
      <c r="C35" s="39">
        <v>2005</v>
      </c>
      <c r="D35" s="122"/>
      <c r="E35" s="123">
        <v>42</v>
      </c>
      <c r="F35" s="108">
        <f t="shared" si="0"/>
        <v>42</v>
      </c>
      <c r="G35" s="114" t="s">
        <v>49</v>
      </c>
      <c r="H35" s="32" t="s">
        <v>49</v>
      </c>
      <c r="I35" s="115" t="s">
        <v>49</v>
      </c>
      <c r="J35" s="41" t="s">
        <v>49</v>
      </c>
      <c r="K35" s="98" t="s">
        <v>49</v>
      </c>
      <c r="L35" s="37" t="s">
        <v>49</v>
      </c>
      <c r="M35" s="37" t="s">
        <v>49</v>
      </c>
      <c r="N35" s="37" t="s">
        <v>49</v>
      </c>
      <c r="O35" s="38" t="s">
        <v>49</v>
      </c>
      <c r="P35" s="40" t="s">
        <v>49</v>
      </c>
      <c r="Q35" s="39" t="s">
        <v>49</v>
      </c>
      <c r="R35" s="41" t="s">
        <v>49</v>
      </c>
    </row>
    <row r="36" spans="1:18" ht="12.75">
      <c r="A36" s="21" t="s">
        <v>53</v>
      </c>
      <c r="B36" s="12"/>
      <c r="C36" s="102">
        <v>2003</v>
      </c>
      <c r="D36" s="118">
        <v>29</v>
      </c>
      <c r="E36" s="119">
        <v>182</v>
      </c>
      <c r="F36" s="104">
        <f>E36+D36</f>
        <v>211</v>
      </c>
      <c r="G36" s="58">
        <f>J36+K36</f>
        <v>191</v>
      </c>
      <c r="H36" s="119">
        <v>135</v>
      </c>
      <c r="I36" s="79">
        <f t="shared" si="3"/>
        <v>0.7068062827225131</v>
      </c>
      <c r="J36" s="125">
        <v>191</v>
      </c>
      <c r="K36" s="54">
        <f t="shared" si="4"/>
        <v>0</v>
      </c>
      <c r="L36" s="129"/>
      <c r="M36" s="129"/>
      <c r="N36" s="129"/>
      <c r="O36" s="130"/>
      <c r="P36" s="131">
        <v>291</v>
      </c>
      <c r="Q36" s="84">
        <f aca="true" t="shared" si="5" ref="Q36:Q45">SUM(F36-G36)</f>
        <v>20</v>
      </c>
      <c r="R36" s="125"/>
    </row>
    <row r="37" spans="1:18" ht="22.5">
      <c r="A37" s="21" t="s">
        <v>54</v>
      </c>
      <c r="B37" s="12" t="s">
        <v>55</v>
      </c>
      <c r="C37" s="43">
        <v>2004</v>
      </c>
      <c r="D37" s="120">
        <v>20</v>
      </c>
      <c r="E37" s="121">
        <v>157</v>
      </c>
      <c r="F37" s="105">
        <f>E37+D37</f>
        <v>177</v>
      </c>
      <c r="G37" s="92">
        <f>J37+K37</f>
        <v>152</v>
      </c>
      <c r="H37" s="121">
        <v>128</v>
      </c>
      <c r="I37" s="94">
        <f t="shared" si="3"/>
        <v>0.8421052631578947</v>
      </c>
      <c r="J37" s="125">
        <v>146</v>
      </c>
      <c r="K37" s="55">
        <f t="shared" si="4"/>
        <v>6</v>
      </c>
      <c r="L37" s="123"/>
      <c r="M37" s="123"/>
      <c r="N37" s="123"/>
      <c r="O37" s="132">
        <v>6</v>
      </c>
      <c r="P37" s="131">
        <v>250</v>
      </c>
      <c r="Q37" s="84">
        <f t="shared" si="5"/>
        <v>25</v>
      </c>
      <c r="R37" s="125">
        <v>36</v>
      </c>
    </row>
    <row r="38" spans="1:18" ht="13.5" thickBot="1">
      <c r="A38" s="29" t="s">
        <v>23</v>
      </c>
      <c r="B38" s="23"/>
      <c r="C38" s="39">
        <v>2005</v>
      </c>
      <c r="D38" s="122">
        <v>25</v>
      </c>
      <c r="E38" s="123">
        <v>143</v>
      </c>
      <c r="F38" s="108">
        <f>E38+D38</f>
        <v>168</v>
      </c>
      <c r="G38" s="55">
        <f>J38+K38</f>
        <v>135</v>
      </c>
      <c r="H38" s="123">
        <v>135</v>
      </c>
      <c r="I38" s="83">
        <f t="shared" si="3"/>
        <v>1</v>
      </c>
      <c r="J38" s="126">
        <v>124</v>
      </c>
      <c r="K38" s="57">
        <f t="shared" si="4"/>
        <v>11</v>
      </c>
      <c r="L38" s="124"/>
      <c r="M38" s="124"/>
      <c r="N38" s="124"/>
      <c r="O38" s="133">
        <v>11</v>
      </c>
      <c r="P38" s="134">
        <v>168</v>
      </c>
      <c r="Q38" s="75">
        <f t="shared" si="5"/>
        <v>33</v>
      </c>
      <c r="R38" s="126"/>
    </row>
    <row r="39" spans="1:18" ht="12.75">
      <c r="A39" s="21" t="s">
        <v>56</v>
      </c>
      <c r="B39" s="12"/>
      <c r="C39" s="102">
        <v>2003</v>
      </c>
      <c r="D39" s="118">
        <v>2</v>
      </c>
      <c r="E39" s="119">
        <v>57</v>
      </c>
      <c r="F39" s="104">
        <f>E39+D39</f>
        <v>59</v>
      </c>
      <c r="G39" s="58">
        <f>J39+K39</f>
        <v>54</v>
      </c>
      <c r="H39" s="119">
        <v>54</v>
      </c>
      <c r="I39" s="79">
        <f t="shared" si="3"/>
        <v>1</v>
      </c>
      <c r="J39" s="125">
        <v>54</v>
      </c>
      <c r="K39" s="54">
        <f t="shared" si="4"/>
        <v>0</v>
      </c>
      <c r="L39" s="129"/>
      <c r="M39" s="129"/>
      <c r="N39" s="129"/>
      <c r="O39" s="130"/>
      <c r="P39" s="131">
        <v>63</v>
      </c>
      <c r="Q39" s="84">
        <f t="shared" si="5"/>
        <v>5</v>
      </c>
      <c r="R39" s="125"/>
    </row>
    <row r="40" spans="1:18" ht="22.5">
      <c r="A40" s="21" t="s">
        <v>57</v>
      </c>
      <c r="B40" s="12" t="s">
        <v>58</v>
      </c>
      <c r="C40" s="43">
        <v>2004</v>
      </c>
      <c r="D40" s="120">
        <v>5</v>
      </c>
      <c r="E40" s="121">
        <v>41</v>
      </c>
      <c r="F40" s="105">
        <f>E40+D40</f>
        <v>46</v>
      </c>
      <c r="G40" s="92">
        <f>J40+K40</f>
        <v>45</v>
      </c>
      <c r="H40" s="121">
        <v>45</v>
      </c>
      <c r="I40" s="94">
        <f t="shared" si="3"/>
        <v>1</v>
      </c>
      <c r="J40" s="125">
        <v>45</v>
      </c>
      <c r="K40" s="55">
        <f t="shared" si="4"/>
        <v>0</v>
      </c>
      <c r="L40" s="123"/>
      <c r="M40" s="123"/>
      <c r="N40" s="123"/>
      <c r="O40" s="132"/>
      <c r="P40" s="131">
        <v>68</v>
      </c>
      <c r="Q40" s="84">
        <f t="shared" si="5"/>
        <v>1</v>
      </c>
      <c r="R40" s="125">
        <v>2</v>
      </c>
    </row>
    <row r="41" spans="1:18" ht="23.25" thickBot="1">
      <c r="A41" s="29" t="s">
        <v>38</v>
      </c>
      <c r="B41" s="23"/>
      <c r="C41" s="39">
        <v>2005</v>
      </c>
      <c r="D41" s="122">
        <v>1</v>
      </c>
      <c r="E41" s="123">
        <v>43</v>
      </c>
      <c r="F41" s="108">
        <f aca="true" t="shared" si="6" ref="F41:F47">E41+D41</f>
        <v>44</v>
      </c>
      <c r="G41" s="55">
        <f aca="true" t="shared" si="7" ref="G41:G47">J41+K41</f>
        <v>44</v>
      </c>
      <c r="H41" s="123">
        <v>44</v>
      </c>
      <c r="I41" s="83">
        <f t="shared" si="3"/>
        <v>1</v>
      </c>
      <c r="J41" s="126">
        <v>44</v>
      </c>
      <c r="K41" s="57">
        <f t="shared" si="4"/>
        <v>0</v>
      </c>
      <c r="L41" s="124"/>
      <c r="M41" s="124"/>
      <c r="N41" s="124"/>
      <c r="O41" s="133"/>
      <c r="P41" s="134">
        <v>65</v>
      </c>
      <c r="Q41" s="75">
        <f t="shared" si="5"/>
        <v>0</v>
      </c>
      <c r="R41" s="126"/>
    </row>
    <row r="42" spans="1:18" ht="22.5">
      <c r="A42" s="21" t="s">
        <v>59</v>
      </c>
      <c r="B42" s="12"/>
      <c r="C42" s="102">
        <v>2003</v>
      </c>
      <c r="D42" s="118">
        <v>14</v>
      </c>
      <c r="E42" s="119">
        <v>94</v>
      </c>
      <c r="F42" s="104">
        <f t="shared" si="6"/>
        <v>108</v>
      </c>
      <c r="G42" s="58">
        <f t="shared" si="7"/>
        <v>85</v>
      </c>
      <c r="H42" s="119">
        <v>63</v>
      </c>
      <c r="I42" s="79">
        <f t="shared" si="3"/>
        <v>0.7411764705882353</v>
      </c>
      <c r="J42" s="125">
        <v>85</v>
      </c>
      <c r="K42" s="54">
        <f t="shared" si="4"/>
        <v>0</v>
      </c>
      <c r="L42" s="129"/>
      <c r="M42" s="129"/>
      <c r="N42" s="129"/>
      <c r="O42" s="130"/>
      <c r="P42" s="131">
        <v>108</v>
      </c>
      <c r="Q42" s="84">
        <f t="shared" si="5"/>
        <v>23</v>
      </c>
      <c r="R42" s="125"/>
    </row>
    <row r="43" spans="1:18" ht="22.5">
      <c r="A43" s="21" t="s">
        <v>60</v>
      </c>
      <c r="B43" s="12" t="s">
        <v>61</v>
      </c>
      <c r="C43" s="43">
        <v>2004</v>
      </c>
      <c r="D43" s="120">
        <v>23</v>
      </c>
      <c r="E43" s="121">
        <v>191</v>
      </c>
      <c r="F43" s="105">
        <f t="shared" si="6"/>
        <v>214</v>
      </c>
      <c r="G43" s="92">
        <f t="shared" si="7"/>
        <v>148</v>
      </c>
      <c r="H43" s="121">
        <v>130</v>
      </c>
      <c r="I43" s="94">
        <f t="shared" si="3"/>
        <v>0.8783783783783784</v>
      </c>
      <c r="J43" s="125">
        <v>148</v>
      </c>
      <c r="K43" s="55">
        <f t="shared" si="4"/>
        <v>0</v>
      </c>
      <c r="L43" s="123"/>
      <c r="M43" s="123"/>
      <c r="N43" s="123"/>
      <c r="O43" s="132"/>
      <c r="P43" s="131">
        <v>158</v>
      </c>
      <c r="Q43" s="84">
        <f t="shared" si="5"/>
        <v>66</v>
      </c>
      <c r="R43" s="125"/>
    </row>
    <row r="44" spans="1:18" ht="23.25" thickBot="1">
      <c r="A44" s="29" t="s">
        <v>62</v>
      </c>
      <c r="B44" s="23"/>
      <c r="C44" s="39">
        <v>2005</v>
      </c>
      <c r="D44" s="122">
        <v>23</v>
      </c>
      <c r="E44" s="123">
        <v>188</v>
      </c>
      <c r="F44" s="108">
        <f t="shared" si="6"/>
        <v>211</v>
      </c>
      <c r="G44" s="55">
        <f t="shared" si="7"/>
        <v>180</v>
      </c>
      <c r="H44" s="123">
        <v>156</v>
      </c>
      <c r="I44" s="83">
        <f t="shared" si="3"/>
        <v>0.8666666666666667</v>
      </c>
      <c r="J44" s="126">
        <v>180</v>
      </c>
      <c r="K44" s="57">
        <f t="shared" si="4"/>
        <v>0</v>
      </c>
      <c r="L44" s="124"/>
      <c r="M44" s="124"/>
      <c r="N44" s="124"/>
      <c r="O44" s="133"/>
      <c r="P44" s="134">
        <v>199</v>
      </c>
      <c r="Q44" s="84">
        <f t="shared" si="5"/>
        <v>31</v>
      </c>
      <c r="R44" s="126"/>
    </row>
    <row r="45" spans="1:18" ht="12.75">
      <c r="A45" s="21" t="s">
        <v>63</v>
      </c>
      <c r="B45" s="12"/>
      <c r="C45" s="102">
        <v>2003</v>
      </c>
      <c r="D45" s="118"/>
      <c r="E45" s="119">
        <v>490</v>
      </c>
      <c r="F45" s="104">
        <f t="shared" si="6"/>
        <v>490</v>
      </c>
      <c r="G45" s="58">
        <f t="shared" si="7"/>
        <v>490</v>
      </c>
      <c r="H45" s="119">
        <v>490</v>
      </c>
      <c r="I45" s="79">
        <f t="shared" si="3"/>
        <v>1</v>
      </c>
      <c r="J45" s="125">
        <v>490</v>
      </c>
      <c r="K45" s="54">
        <f t="shared" si="4"/>
        <v>0</v>
      </c>
      <c r="L45" s="129"/>
      <c r="M45" s="129"/>
      <c r="N45" s="129"/>
      <c r="O45" s="130"/>
      <c r="P45" s="131"/>
      <c r="Q45" s="73">
        <f t="shared" si="5"/>
        <v>0</v>
      </c>
      <c r="R45" s="125">
        <v>1</v>
      </c>
    </row>
    <row r="46" spans="1:18" ht="12.75">
      <c r="A46" s="21" t="s">
        <v>19</v>
      </c>
      <c r="B46" s="12" t="s">
        <v>64</v>
      </c>
      <c r="C46" s="43">
        <v>2004</v>
      </c>
      <c r="D46" s="120"/>
      <c r="E46" s="121">
        <v>491</v>
      </c>
      <c r="F46" s="105">
        <f t="shared" si="6"/>
        <v>491</v>
      </c>
      <c r="G46" s="92">
        <f t="shared" si="7"/>
        <v>491</v>
      </c>
      <c r="H46" s="121">
        <v>491</v>
      </c>
      <c r="I46" s="94">
        <f t="shared" si="3"/>
        <v>1</v>
      </c>
      <c r="J46" s="125">
        <v>491</v>
      </c>
      <c r="K46" s="55">
        <f t="shared" si="4"/>
        <v>0</v>
      </c>
      <c r="L46" s="123"/>
      <c r="M46" s="123"/>
      <c r="N46" s="123"/>
      <c r="O46" s="132"/>
      <c r="P46" s="131"/>
      <c r="Q46" s="74">
        <f>SUM(F46-G46)</f>
        <v>0</v>
      </c>
      <c r="R46" s="125">
        <v>13</v>
      </c>
    </row>
    <row r="47" spans="1:18" ht="13.5" thickBot="1">
      <c r="A47" s="29"/>
      <c r="B47" s="23"/>
      <c r="C47" s="39">
        <v>2005</v>
      </c>
      <c r="D47" s="145"/>
      <c r="E47" s="124">
        <v>498</v>
      </c>
      <c r="F47" s="106">
        <f t="shared" si="6"/>
        <v>498</v>
      </c>
      <c r="G47" s="57">
        <f t="shared" si="7"/>
        <v>498</v>
      </c>
      <c r="H47" s="124">
        <v>498</v>
      </c>
      <c r="I47" s="87">
        <f t="shared" si="3"/>
        <v>1</v>
      </c>
      <c r="J47" s="126">
        <v>498</v>
      </c>
      <c r="K47" s="57">
        <f t="shared" si="4"/>
        <v>0</v>
      </c>
      <c r="L47" s="124"/>
      <c r="M47" s="124"/>
      <c r="N47" s="124"/>
      <c r="O47" s="133"/>
      <c r="P47" s="134"/>
      <c r="Q47" s="75">
        <f>SUM(F47-G47)</f>
        <v>0</v>
      </c>
      <c r="R47" s="126"/>
    </row>
    <row r="48" spans="1:18" ht="12.75">
      <c r="A48" s="21"/>
      <c r="B48" s="12"/>
      <c r="C48" s="102">
        <v>2003</v>
      </c>
      <c r="D48" s="155">
        <f>SUM(D6+D9+D12+D15+D18+D21+D24+D27+D30+D36+D39+D42+D45)</f>
        <v>353</v>
      </c>
      <c r="E48" s="116">
        <f aca="true" t="shared" si="8" ref="E48:F50">SUM(E6+E9+E12+E15+E18+E21+E24+E27+E30+E33+E36+E39+E42+E45)</f>
        <v>1643</v>
      </c>
      <c r="F48" s="93">
        <f t="shared" si="8"/>
        <v>1996</v>
      </c>
      <c r="G48" s="59">
        <f aca="true" t="shared" si="9" ref="G48:H50">SUM(G6+G9+G12+G15+G18+G21+G24+G27+G30+G36+G39+G42+G45)</f>
        <v>1839</v>
      </c>
      <c r="H48" s="88">
        <f t="shared" si="9"/>
        <v>1462</v>
      </c>
      <c r="I48" s="117">
        <f t="shared" si="3"/>
        <v>0.7949972811310495</v>
      </c>
      <c r="J48" s="80">
        <f aca="true" t="shared" si="10" ref="J48:O49">SUM(J6+J9+J12+J15+J18+J21+J24+J27+J30+J36+J39+J42+J45)</f>
        <v>1747</v>
      </c>
      <c r="K48" s="62">
        <f t="shared" si="10"/>
        <v>92</v>
      </c>
      <c r="L48" s="88">
        <f t="shared" si="10"/>
        <v>7</v>
      </c>
      <c r="M48" s="88">
        <f t="shared" si="10"/>
        <v>1</v>
      </c>
      <c r="N48" s="88">
        <f t="shared" si="10"/>
        <v>1</v>
      </c>
      <c r="O48" s="116">
        <f t="shared" si="10"/>
        <v>83</v>
      </c>
      <c r="P48" s="56">
        <f>SUM(P6+P9+P12+P15+P18+P21+P24+P27+P30+P36+P39+P42+P45)</f>
        <v>1844</v>
      </c>
      <c r="Q48" s="89">
        <f aca="true" t="shared" si="11" ref="Q48:R50">SUM(Q6+Q9+Q12+Q15+Q18+Q21+Q24+Q27+Q30+Q36+Q39+Q42+Q45)</f>
        <v>144</v>
      </c>
      <c r="R48" s="89">
        <f t="shared" si="11"/>
        <v>73</v>
      </c>
    </row>
    <row r="49" spans="1:18" ht="12.75">
      <c r="A49" s="21"/>
      <c r="B49" s="12" t="s">
        <v>65</v>
      </c>
      <c r="C49" s="43">
        <v>2004</v>
      </c>
      <c r="D49" s="155">
        <f>SUM(D7+D10+D13+D16+D19+D22+D25+D28+D31+D34+D37+D40+D43+D46)</f>
        <v>185</v>
      </c>
      <c r="E49" s="81">
        <f t="shared" si="8"/>
        <v>1706</v>
      </c>
      <c r="F49" s="82">
        <f t="shared" si="8"/>
        <v>1891</v>
      </c>
      <c r="G49" s="55">
        <f t="shared" si="9"/>
        <v>1623</v>
      </c>
      <c r="H49" s="81">
        <f t="shared" si="9"/>
        <v>1366</v>
      </c>
      <c r="I49" s="83">
        <f t="shared" si="3"/>
        <v>0.8416512630930376</v>
      </c>
      <c r="J49" s="84">
        <f aca="true" t="shared" si="12" ref="J49:M50">SUM(J7+J10+J13+J16+J19+J22+J25+J28+J31+J37+J40+J43+J46)</f>
        <v>1530</v>
      </c>
      <c r="K49" s="64">
        <f t="shared" si="12"/>
        <v>93</v>
      </c>
      <c r="L49" s="81">
        <f t="shared" si="12"/>
        <v>11</v>
      </c>
      <c r="M49" s="81">
        <f t="shared" si="12"/>
        <v>1</v>
      </c>
      <c r="N49" s="88">
        <f t="shared" si="10"/>
        <v>4</v>
      </c>
      <c r="O49" s="81">
        <f>SUM(O7+O10+O13+O16+O19+O22+O25+O28+O31+O37+O40+O43+O46)</f>
        <v>77</v>
      </c>
      <c r="P49" s="56">
        <f>SUM(P7+P10+P13+P16+P19+P22+P25+P28+P31+P37+P40+P43+P46)</f>
        <v>1452</v>
      </c>
      <c r="Q49" s="84">
        <f t="shared" si="11"/>
        <v>238</v>
      </c>
      <c r="R49" s="84">
        <f t="shared" si="11"/>
        <v>248</v>
      </c>
    </row>
    <row r="50" spans="1:18" ht="13.5" thickBot="1">
      <c r="A50" s="27" t="s">
        <v>66</v>
      </c>
      <c r="B50" s="12"/>
      <c r="C50" s="39">
        <v>2005</v>
      </c>
      <c r="D50" s="63">
        <f>SUM(D8+D11+D14+D17+D20+D23+D26+D29+D32+D35+D38+D41+D44+D47)</f>
        <v>202</v>
      </c>
      <c r="E50" s="85">
        <f t="shared" si="8"/>
        <v>1595</v>
      </c>
      <c r="F50" s="86">
        <f t="shared" si="8"/>
        <v>1797</v>
      </c>
      <c r="G50" s="57">
        <f t="shared" si="9"/>
        <v>1578</v>
      </c>
      <c r="H50" s="85">
        <f t="shared" si="9"/>
        <v>1372</v>
      </c>
      <c r="I50" s="87">
        <f t="shared" si="3"/>
        <v>0.8694550063371356</v>
      </c>
      <c r="J50" s="75">
        <f t="shared" si="12"/>
        <v>1487</v>
      </c>
      <c r="K50" s="63">
        <f t="shared" si="12"/>
        <v>91</v>
      </c>
      <c r="L50" s="85">
        <f t="shared" si="12"/>
        <v>9</v>
      </c>
      <c r="M50" s="85">
        <f t="shared" si="12"/>
        <v>0</v>
      </c>
      <c r="N50" s="85">
        <f>SUM(N8+N11+N14+N17+N20+N23+N26+N29+N32+N38+N41+N44+N47)</f>
        <v>7</v>
      </c>
      <c r="O50" s="85">
        <f>SUM(O8+O11+O14+O17+O20+O23+O26+O29+O32+O38+O41+O44+O47)</f>
        <v>75</v>
      </c>
      <c r="P50" s="86">
        <f>SUM(P8+P11+P14+P17+P20+P23+P26+P29+P32+P38+P41+P44+P47)</f>
        <v>1431</v>
      </c>
      <c r="Q50" s="75">
        <f t="shared" si="11"/>
        <v>177</v>
      </c>
      <c r="R50" s="75">
        <f t="shared" si="11"/>
        <v>80</v>
      </c>
    </row>
    <row r="51" spans="1:18" ht="23.25" customHeight="1" thickBot="1">
      <c r="A51" s="21" t="s">
        <v>67</v>
      </c>
      <c r="B51" s="3"/>
      <c r="C51" s="102">
        <v>2003</v>
      </c>
      <c r="D51" s="156"/>
      <c r="E51" s="67"/>
      <c r="F51" s="150">
        <v>12</v>
      </c>
      <c r="G51" s="60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3.5" customHeight="1" thickBot="1">
      <c r="A52" s="21" t="s">
        <v>68</v>
      </c>
      <c r="B52" s="12" t="s">
        <v>69</v>
      </c>
      <c r="C52" s="43">
        <v>2004</v>
      </c>
      <c r="D52" s="65"/>
      <c r="E52" s="68"/>
      <c r="F52" s="151">
        <v>12</v>
      </c>
      <c r="G52" s="60"/>
      <c r="H52" s="46"/>
      <c r="I52" s="10"/>
      <c r="J52" s="162" t="s">
        <v>87</v>
      </c>
      <c r="K52" s="163"/>
      <c r="L52" s="46"/>
      <c r="M52" s="47" t="s">
        <v>70</v>
      </c>
      <c r="N52" s="48"/>
      <c r="O52" s="48"/>
      <c r="P52" s="48"/>
      <c r="Q52" s="48"/>
      <c r="R52" s="49"/>
    </row>
    <row r="53" spans="1:18" ht="23.25" customHeight="1" thickBot="1">
      <c r="A53" s="29" t="s">
        <v>71</v>
      </c>
      <c r="B53" s="23"/>
      <c r="C53" s="39">
        <v>2005</v>
      </c>
      <c r="D53" s="157"/>
      <c r="E53" s="69"/>
      <c r="F53" s="160">
        <v>11</v>
      </c>
      <c r="G53" s="60"/>
      <c r="H53" s="46"/>
      <c r="I53" s="20" t="s">
        <v>3</v>
      </c>
      <c r="J53" s="164"/>
      <c r="K53" s="165"/>
      <c r="L53" s="46"/>
      <c r="M53" s="50" t="s">
        <v>3</v>
      </c>
      <c r="N53" s="51" t="s">
        <v>72</v>
      </c>
      <c r="O53" s="52" t="s">
        <v>73</v>
      </c>
      <c r="P53" s="52" t="s">
        <v>74</v>
      </c>
      <c r="Q53" s="52" t="s">
        <v>75</v>
      </c>
      <c r="R53" s="53" t="s">
        <v>76</v>
      </c>
    </row>
    <row r="54" spans="1:18" ht="13.5" thickBot="1">
      <c r="A54" s="21" t="s">
        <v>77</v>
      </c>
      <c r="B54" s="12"/>
      <c r="C54" s="102">
        <v>2003</v>
      </c>
      <c r="D54" s="158"/>
      <c r="E54" s="158"/>
      <c r="F54" s="99">
        <f>IF(F51&lt;&gt;0,F48/12/F51,0)</f>
        <v>13.861111111111112</v>
      </c>
      <c r="G54" s="99">
        <f>IF(F51&lt;&gt;0,G48/12/F51,0)</f>
        <v>12.770833333333334</v>
      </c>
      <c r="H54" s="46"/>
      <c r="I54" s="28"/>
      <c r="J54" s="166"/>
      <c r="K54" s="167"/>
      <c r="L54" s="46"/>
      <c r="M54" s="102">
        <v>2003</v>
      </c>
      <c r="N54" s="122">
        <v>4</v>
      </c>
      <c r="O54" s="144"/>
      <c r="P54" s="121"/>
      <c r="Q54" s="121"/>
      <c r="R54" s="135"/>
    </row>
    <row r="55" spans="1:18" ht="12.75">
      <c r="A55" s="21" t="s">
        <v>78</v>
      </c>
      <c r="B55" s="12" t="s">
        <v>79</v>
      </c>
      <c r="C55" s="43">
        <v>2004</v>
      </c>
      <c r="D55" s="66"/>
      <c r="E55" s="66"/>
      <c r="F55" s="100">
        <f>IF(F52&lt;&gt;0,F49/12/F52,0)</f>
        <v>13.131944444444445</v>
      </c>
      <c r="G55" s="100">
        <f>IF(F52&lt;&gt;0,G49/12/F52,0)</f>
        <v>11.270833333333334</v>
      </c>
      <c r="H55" s="46"/>
      <c r="I55" s="102">
        <v>2003</v>
      </c>
      <c r="J55" s="146">
        <v>384</v>
      </c>
      <c r="K55" s="147"/>
      <c r="L55" s="46"/>
      <c r="M55" s="43">
        <v>2004</v>
      </c>
      <c r="N55" s="122">
        <v>6</v>
      </c>
      <c r="O55" s="123"/>
      <c r="P55" s="123"/>
      <c r="Q55" s="123"/>
      <c r="R55" s="132"/>
    </row>
    <row r="56" spans="1:18" ht="13.5" thickBot="1">
      <c r="A56" s="29" t="s">
        <v>71</v>
      </c>
      <c r="B56" s="23"/>
      <c r="C56" s="39">
        <v>2005</v>
      </c>
      <c r="D56" s="159"/>
      <c r="E56" s="159"/>
      <c r="F56" s="101">
        <f>IF(F53&lt;&gt;0,F50/12/F53,0)</f>
        <v>13.613636363636363</v>
      </c>
      <c r="G56" s="101">
        <f>IF(F53&lt;&gt;0,G50/12/F53,0)</f>
        <v>11.954545454545455</v>
      </c>
      <c r="H56" s="46"/>
      <c r="I56" s="43">
        <v>2004</v>
      </c>
      <c r="J56" s="146">
        <v>420</v>
      </c>
      <c r="K56" s="147"/>
      <c r="L56" s="46"/>
      <c r="M56" s="39">
        <v>2005</v>
      </c>
      <c r="N56" s="145">
        <v>8</v>
      </c>
      <c r="O56" s="124"/>
      <c r="P56" s="124"/>
      <c r="Q56" s="124"/>
      <c r="R56" s="133"/>
    </row>
    <row r="57" spans="1:18" ht="23.25" thickBot="1">
      <c r="A57" s="21" t="s">
        <v>80</v>
      </c>
      <c r="B57" s="12"/>
      <c r="C57" s="102">
        <v>2003</v>
      </c>
      <c r="D57" s="156"/>
      <c r="E57" s="70"/>
      <c r="F57" s="152">
        <v>120</v>
      </c>
      <c r="G57" s="96"/>
      <c r="H57" s="46"/>
      <c r="I57" s="39">
        <v>2005</v>
      </c>
      <c r="J57" s="148">
        <v>355</v>
      </c>
      <c r="K57" s="149"/>
      <c r="L57" s="46"/>
      <c r="M57" s="46"/>
      <c r="N57" s="46"/>
      <c r="O57" s="46"/>
      <c r="P57" s="46"/>
      <c r="Q57" s="46"/>
      <c r="R57" s="46"/>
    </row>
    <row r="58" spans="1:18" ht="12.75">
      <c r="A58" s="21" t="s">
        <v>81</v>
      </c>
      <c r="B58" s="12" t="s">
        <v>82</v>
      </c>
      <c r="C58" s="43">
        <v>2004</v>
      </c>
      <c r="D58" s="65"/>
      <c r="E58" s="71"/>
      <c r="F58" s="153">
        <v>117</v>
      </c>
      <c r="G58" s="9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3.5" thickBot="1">
      <c r="A59" s="29" t="s">
        <v>83</v>
      </c>
      <c r="B59" s="23"/>
      <c r="C59" s="39">
        <v>2005</v>
      </c>
      <c r="D59" s="157"/>
      <c r="E59" s="72"/>
      <c r="F59" s="154">
        <v>118</v>
      </c>
      <c r="G59" s="9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2.75">
      <c r="A60" s="3" t="s">
        <v>84</v>
      </c>
      <c r="B60" s="3"/>
      <c r="C60" s="102">
        <v>2003</v>
      </c>
      <c r="D60" s="158"/>
      <c r="E60" s="158"/>
      <c r="F60" s="99">
        <f>IF(F57&lt;&gt;0,F48/F57,0)</f>
        <v>16.633333333333333</v>
      </c>
      <c r="G60" s="99">
        <f>IF(F57&lt;&gt;0,G48/F57,0)</f>
        <v>15.325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2.75">
      <c r="A61" s="12" t="s">
        <v>85</v>
      </c>
      <c r="B61" s="12" t="s">
        <v>86</v>
      </c>
      <c r="C61" s="43">
        <v>2004</v>
      </c>
      <c r="D61" s="66"/>
      <c r="E61" s="66"/>
      <c r="F61" s="100">
        <f>IF(F58&lt;&gt;0,F49/F58,0)</f>
        <v>16.162393162393162</v>
      </c>
      <c r="G61" s="100">
        <f>IF(F58&lt;&gt;0,G49/F58,0)</f>
        <v>13.871794871794872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3.5" thickBot="1">
      <c r="A62" s="28" t="s">
        <v>78</v>
      </c>
      <c r="B62" s="23"/>
      <c r="C62" s="39">
        <v>2005</v>
      </c>
      <c r="D62" s="159"/>
      <c r="E62" s="159"/>
      <c r="F62" s="101">
        <f>IF(F59&lt;&gt;0,F50/F59,0)</f>
        <v>15.228813559322035</v>
      </c>
      <c r="G62" s="101">
        <f>IF(F59&lt;&gt;0,G50/F59,0)</f>
        <v>13.372881355932204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</sheetData>
  <sheetProtection password="D259" sheet="1" objects="1" scenarios="1"/>
  <mergeCells count="4">
    <mergeCell ref="O1:P1"/>
    <mergeCell ref="J52:K54"/>
    <mergeCell ref="P3:P4"/>
    <mergeCell ref="A1:I1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rosica</cp:lastModifiedBy>
  <cp:lastPrinted>2006-03-20T08:06:49Z</cp:lastPrinted>
  <dcterms:created xsi:type="dcterms:W3CDTF">2005-03-22T15:37:43Z</dcterms:created>
  <dcterms:modified xsi:type="dcterms:W3CDTF">2006-03-20T08:06:50Z</dcterms:modified>
  <cp:category/>
  <cp:version/>
  <cp:contentType/>
  <cp:contentStatus/>
</cp:coreProperties>
</file>